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zejovama\Desktop\"/>
    </mc:Choice>
  </mc:AlternateContent>
  <xr:revisionPtr revIDLastSave="0" documentId="8_{3EE7E421-555E-43AD-B277-4324BE3E7EA1}" xr6:coauthVersionLast="47" xr6:coauthVersionMax="47" xr10:uidLastSave="{00000000-0000-0000-0000-000000000000}"/>
  <bookViews>
    <workbookView xWindow="-28920" yWindow="-120" windowWidth="29040" windowHeight="17520" xr2:uid="{5C59B2BB-AA3D-4985-A786-389C45438A0B}"/>
  </bookViews>
  <sheets>
    <sheet name="Seznam projektů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20" i="1" s="1"/>
  <c r="G19" i="1"/>
  <c r="F19" i="1"/>
  <c r="E19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G17" i="1" s="1"/>
  <c r="F7" i="1"/>
  <c r="E7" i="1"/>
  <c r="G6" i="1"/>
  <c r="F6" i="1"/>
  <c r="E6" i="1"/>
  <c r="G5" i="1"/>
  <c r="F5" i="1"/>
  <c r="F17" i="1" s="1"/>
  <c r="E5" i="1"/>
  <c r="E17" i="1" l="1"/>
  <c r="E22" i="1" s="1"/>
  <c r="D22" i="1"/>
  <c r="F18" i="1"/>
  <c r="E20" i="1" l="1"/>
</calcChain>
</file>

<file path=xl/sharedStrings.xml><?xml version="1.0" encoding="utf-8"?>
<sst xmlns="http://schemas.openxmlformats.org/spreadsheetml/2006/main" count="33" uniqueCount="26">
  <si>
    <t>Subjekt</t>
  </si>
  <si>
    <t>VŠTE</t>
  </si>
  <si>
    <t>BC AV</t>
  </si>
  <si>
    <t>Pořadí (chronologicky dle podání do DS)</t>
  </si>
  <si>
    <t>CZV (Celkové způsobilé výdaje)</t>
  </si>
  <si>
    <t xml:space="preserve">Název Projektového záměru </t>
  </si>
  <si>
    <t>BudDiag Nové nástroje pro personalizovanou klinickou diagnostiku na bázi analýzy metabolického obrazu a pomocí umělé inteligence.</t>
  </si>
  <si>
    <t>i-Včela -Inteligentní včelaření: využití moderních technologií a biotechnologií pro chov zdravých včelstev.</t>
  </si>
  <si>
    <t>SUNAL - Využití strojového učení (machine learning) a nanotechnologií v lesnictví.</t>
  </si>
  <si>
    <t>SPO-PRO-VIR - Centrum pro aplikovaný výzkum a vývoj diagnostických a terapeutických postupů a surveillance virových infekčních onemocnění.</t>
  </si>
  <si>
    <t>InovaMan - Inovativní metody managementu stojatých povrchových vod.</t>
  </si>
  <si>
    <t>AGRI 4.0 - Výzkum a vývoj inteligentních technologií pro oblast Zemědělství 4.0.</t>
  </si>
  <si>
    <t>Aquacultur for future - Dlouhodobě udržitelná akvakultura s odpovědným hospodařením se zdroji, minimální produkcí odpadů a maximálními ekosystémovými službami.</t>
  </si>
  <si>
    <t>MEDDA Medicínská databáze (Evoluce v lékařské diagnostice).</t>
  </si>
  <si>
    <t>Smart water - pokročilé přístupy pro kontrolu kvality a eliminaci znečištění vody jako klíčového zdroje pro život v českobudějovickém regionu.</t>
  </si>
  <si>
    <t>Struktury zla: Výzkum strukturálních souvislostí domácího a sexuálního násilí s ohledem na jejich popírání.</t>
  </si>
  <si>
    <t>Aplikovaný výzkum a mezisektorová spolupráce při CEDIS (Centrum Energetických, Digitalizačních a Inovačních služeb).</t>
  </si>
  <si>
    <t>JU</t>
  </si>
  <si>
    <t>BV AV</t>
  </si>
  <si>
    <t>Zásobník (může být do 120%)</t>
  </si>
  <si>
    <t>max</t>
  </si>
  <si>
    <t>Příspěvek EU (65%)</t>
  </si>
  <si>
    <t>Příspěvek stítní rozpočet (30%)</t>
  </si>
  <si>
    <t>Vlastní zdroje příjemce (5%)</t>
  </si>
  <si>
    <t>Seznam projektů OP JAK /ITI ČBA</t>
  </si>
  <si>
    <t>do 120% alokace - můžeme vydat soulady ŘV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</si>
</sst>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wrapText="1"/>
    </xf>
    <xf numFmtId="164" fontId="1" fillId="2" borderId="2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5" borderId="0" xfId="0" applyFill="1"/>
    <xf numFmtId="4" fontId="0" fillId="5" borderId="0" xfId="0" applyNumberFormat="1" applyFill="1" applyAlignment="1">
      <alignment horizontal="center"/>
    </xf>
    <xf numFmtId="0" fontId="2" fillId="0" borderId="5" xfId="0" applyFont="1" applyBorder="1" applyAlignment="1">
      <alignment horizontal="center"/>
    </xf>
    <xf numFmtId="4" fontId="0" fillId="0" borderId="5" xfId="0" applyNumberFormat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CDBD-37CD-43E0-B734-A823D72B03E0}">
  <sheetPr>
    <pageSetUpPr fitToPage="1"/>
  </sheetPr>
  <dimension ref="A1:G22"/>
  <sheetViews>
    <sheetView tabSelected="1" topLeftCell="A10" workbookViewId="0">
      <selection activeCell="E17" sqref="E17:G17"/>
    </sheetView>
  </sheetViews>
  <sheetFormatPr defaultRowHeight="15" x14ac:dyDescent="0.25"/>
  <cols>
    <col min="1" max="1" width="17.140625" customWidth="1"/>
    <col min="2" max="2" width="18.42578125" customWidth="1"/>
    <col min="3" max="3" width="70.85546875" customWidth="1"/>
    <col min="4" max="5" width="22.7109375" style="1" customWidth="1"/>
    <col min="6" max="6" width="13.5703125" style="1" bestFit="1" customWidth="1"/>
    <col min="7" max="7" width="16.42578125" customWidth="1"/>
  </cols>
  <sheetData>
    <row r="1" spans="1:7" x14ac:dyDescent="0.25">
      <c r="A1" s="9" t="s">
        <v>24</v>
      </c>
      <c r="B1" s="9"/>
      <c r="C1" s="9"/>
    </row>
    <row r="4" spans="1:7" ht="60" x14ac:dyDescent="0.25">
      <c r="A4" s="6" t="s">
        <v>3</v>
      </c>
      <c r="B4" s="7" t="s">
        <v>0</v>
      </c>
      <c r="C4" s="6" t="s">
        <v>5</v>
      </c>
      <c r="D4" s="8" t="s">
        <v>4</v>
      </c>
      <c r="E4" s="8" t="s">
        <v>21</v>
      </c>
      <c r="F4" s="8" t="s">
        <v>22</v>
      </c>
      <c r="G4" s="8" t="s">
        <v>23</v>
      </c>
    </row>
    <row r="5" spans="1:7" ht="30" x14ac:dyDescent="0.25">
      <c r="A5" s="3">
        <v>1</v>
      </c>
      <c r="B5" s="3" t="s">
        <v>17</v>
      </c>
      <c r="C5" s="2" t="s">
        <v>14</v>
      </c>
      <c r="D5" s="16">
        <v>52660000</v>
      </c>
      <c r="E5" s="18">
        <f>D5*0.65</f>
        <v>34229000</v>
      </c>
      <c r="F5" s="18">
        <f>D5*0.3</f>
        <v>15798000</v>
      </c>
      <c r="G5" s="18">
        <f>D5*0.05</f>
        <v>2633000</v>
      </c>
    </row>
    <row r="6" spans="1:7" x14ac:dyDescent="0.25">
      <c r="A6" s="3">
        <v>2</v>
      </c>
      <c r="B6" s="3" t="s">
        <v>2</v>
      </c>
      <c r="C6" s="2" t="s">
        <v>10</v>
      </c>
      <c r="D6" s="16">
        <v>36000000</v>
      </c>
      <c r="E6" s="18">
        <f t="shared" ref="E6:E14" si="0">D6*0.65</f>
        <v>23400000</v>
      </c>
      <c r="F6" s="18">
        <f t="shared" ref="F6:F14" si="1">D6*0.3</f>
        <v>10800000</v>
      </c>
      <c r="G6" s="18">
        <f t="shared" ref="G6:G14" si="2">D6*0.05</f>
        <v>1800000</v>
      </c>
    </row>
    <row r="7" spans="1:7" ht="30" x14ac:dyDescent="0.25">
      <c r="A7" s="3">
        <v>3</v>
      </c>
      <c r="B7" s="3" t="s">
        <v>1</v>
      </c>
      <c r="C7" s="2" t="s">
        <v>16</v>
      </c>
      <c r="D7" s="16">
        <v>20500000</v>
      </c>
      <c r="E7" s="18">
        <f t="shared" si="0"/>
        <v>13325000</v>
      </c>
      <c r="F7" s="18">
        <f t="shared" si="1"/>
        <v>6150000</v>
      </c>
      <c r="G7" s="18">
        <f t="shared" si="2"/>
        <v>1025000</v>
      </c>
    </row>
    <row r="8" spans="1:7" ht="30" x14ac:dyDescent="0.25">
      <c r="A8" s="3">
        <v>4</v>
      </c>
      <c r="B8" s="3" t="s">
        <v>2</v>
      </c>
      <c r="C8" s="2" t="s">
        <v>9</v>
      </c>
      <c r="D8" s="10">
        <v>30000000</v>
      </c>
      <c r="E8" s="4">
        <f t="shared" si="0"/>
        <v>19500000</v>
      </c>
      <c r="F8" s="4">
        <f t="shared" si="1"/>
        <v>9000000</v>
      </c>
      <c r="G8" s="4">
        <f t="shared" si="2"/>
        <v>1500000</v>
      </c>
    </row>
    <row r="9" spans="1:7" x14ac:dyDescent="0.25">
      <c r="A9" s="3">
        <v>5</v>
      </c>
      <c r="B9" s="3" t="s">
        <v>17</v>
      </c>
      <c r="C9" s="2" t="s">
        <v>13</v>
      </c>
      <c r="D9" s="10">
        <v>24640000</v>
      </c>
      <c r="E9" s="4">
        <f t="shared" si="0"/>
        <v>16016000</v>
      </c>
      <c r="F9" s="4">
        <f t="shared" si="1"/>
        <v>7392000</v>
      </c>
      <c r="G9" s="4">
        <f t="shared" si="2"/>
        <v>1232000</v>
      </c>
    </row>
    <row r="10" spans="1:7" ht="30" x14ac:dyDescent="0.25">
      <c r="A10" s="3">
        <v>6</v>
      </c>
      <c r="B10" s="3" t="s">
        <v>17</v>
      </c>
      <c r="C10" s="2" t="s">
        <v>11</v>
      </c>
      <c r="D10" s="10">
        <v>24640000</v>
      </c>
      <c r="E10" s="4">
        <f t="shared" si="0"/>
        <v>16016000</v>
      </c>
      <c r="F10" s="4">
        <f t="shared" si="1"/>
        <v>7392000</v>
      </c>
      <c r="G10" s="4">
        <f t="shared" si="2"/>
        <v>1232000</v>
      </c>
    </row>
    <row r="11" spans="1:7" ht="30" x14ac:dyDescent="0.25">
      <c r="A11" s="3">
        <v>7</v>
      </c>
      <c r="B11" s="3" t="s">
        <v>2</v>
      </c>
      <c r="C11" s="2" t="s">
        <v>6</v>
      </c>
      <c r="D11" s="10">
        <v>30000000</v>
      </c>
      <c r="E11" s="4">
        <f t="shared" si="0"/>
        <v>19500000</v>
      </c>
      <c r="F11" s="4">
        <f t="shared" si="1"/>
        <v>9000000</v>
      </c>
      <c r="G11" s="4">
        <f t="shared" si="2"/>
        <v>1500000</v>
      </c>
    </row>
    <row r="12" spans="1:7" ht="30" x14ac:dyDescent="0.25">
      <c r="A12" s="3">
        <v>8</v>
      </c>
      <c r="B12" s="3" t="s">
        <v>18</v>
      </c>
      <c r="C12" s="2" t="s">
        <v>8</v>
      </c>
      <c r="D12" s="10">
        <v>28000000</v>
      </c>
      <c r="E12" s="4">
        <f t="shared" si="0"/>
        <v>18200000</v>
      </c>
      <c r="F12" s="4">
        <f t="shared" si="1"/>
        <v>8400000</v>
      </c>
      <c r="G12" s="4">
        <f t="shared" si="2"/>
        <v>1400000</v>
      </c>
    </row>
    <row r="13" spans="1:7" ht="45" x14ac:dyDescent="0.25">
      <c r="A13" s="3">
        <v>9</v>
      </c>
      <c r="B13" s="3" t="s">
        <v>17</v>
      </c>
      <c r="C13" s="2" t="s">
        <v>12</v>
      </c>
      <c r="D13" s="10">
        <v>41560000</v>
      </c>
      <c r="E13" s="4">
        <f t="shared" si="0"/>
        <v>27014000</v>
      </c>
      <c r="F13" s="4">
        <f t="shared" si="1"/>
        <v>12468000</v>
      </c>
      <c r="G13" s="4">
        <f t="shared" si="2"/>
        <v>2078000</v>
      </c>
    </row>
    <row r="14" spans="1:7" ht="30" x14ac:dyDescent="0.25">
      <c r="A14" s="3">
        <v>10</v>
      </c>
      <c r="B14" s="13" t="s">
        <v>2</v>
      </c>
      <c r="C14" s="2" t="s">
        <v>7</v>
      </c>
      <c r="D14" s="5">
        <v>20000000</v>
      </c>
      <c r="E14" s="4">
        <f t="shared" si="0"/>
        <v>13000000</v>
      </c>
      <c r="F14" s="4">
        <f t="shared" si="1"/>
        <v>6000000</v>
      </c>
      <c r="G14" s="4">
        <f t="shared" si="2"/>
        <v>1000000</v>
      </c>
    </row>
    <row r="15" spans="1:7" x14ac:dyDescent="0.25">
      <c r="A15" s="3"/>
      <c r="B15" s="3"/>
      <c r="C15" s="2"/>
      <c r="D15" s="15"/>
      <c r="E15" s="17"/>
    </row>
    <row r="16" spans="1:7" x14ac:dyDescent="0.25">
      <c r="A16" s="12"/>
      <c r="B16" s="13"/>
      <c r="C16" s="14"/>
      <c r="D16" s="15"/>
      <c r="E16" s="17"/>
    </row>
    <row r="17" spans="1:7" x14ac:dyDescent="0.25">
      <c r="A17" s="12"/>
      <c r="B17" s="13"/>
      <c r="C17" s="14"/>
      <c r="D17" s="10">
        <f>SUM(D5:D15)</f>
        <v>308000000</v>
      </c>
      <c r="E17" s="10">
        <f>SUM(E5:E15)</f>
        <v>200200000</v>
      </c>
      <c r="F17" s="10">
        <f t="shared" ref="F17:G17" si="3">SUM(F5:F15)</f>
        <v>92400000</v>
      </c>
      <c r="G17" s="10">
        <f t="shared" si="3"/>
        <v>15400000</v>
      </c>
    </row>
    <row r="18" spans="1:7" x14ac:dyDescent="0.25">
      <c r="A18" s="25" t="s">
        <v>19</v>
      </c>
      <c r="B18" s="26"/>
      <c r="C18" s="26"/>
      <c r="D18"/>
      <c r="E18" s="23" t="s">
        <v>20</v>
      </c>
      <c r="F18" s="24">
        <f>D17*1.2</f>
        <v>369600000</v>
      </c>
    </row>
    <row r="19" spans="1:7" ht="30" x14ac:dyDescent="0.25">
      <c r="A19" s="3">
        <v>1</v>
      </c>
      <c r="B19" s="3" t="s">
        <v>17</v>
      </c>
      <c r="C19" s="2" t="s">
        <v>15</v>
      </c>
      <c r="D19" s="5">
        <v>21000000</v>
      </c>
      <c r="E19" s="5">
        <f>D19*0.65</f>
        <v>13650000</v>
      </c>
      <c r="F19" s="20">
        <f>D19*0.3</f>
        <v>6300000</v>
      </c>
      <c r="G19" s="20">
        <f>D19*0.05</f>
        <v>1050000</v>
      </c>
    </row>
    <row r="20" spans="1:7" x14ac:dyDescent="0.25">
      <c r="D20" s="19">
        <f>SUM(D19,D17)</f>
        <v>329000000</v>
      </c>
      <c r="E20" s="11">
        <f>SUM(E17,E19)</f>
        <v>213850000</v>
      </c>
    </row>
    <row r="22" spans="1:7" x14ac:dyDescent="0.25">
      <c r="C22" s="21" t="s">
        <v>25</v>
      </c>
      <c r="D22" s="22">
        <f>D17*1.2</f>
        <v>369600000</v>
      </c>
      <c r="E22" s="22">
        <f>E17*1.2</f>
        <v>240240000</v>
      </c>
    </row>
  </sheetData>
  <mergeCells count="1">
    <mergeCell ref="A18:C18"/>
  </mergeCells>
  <pageMargins left="0.7" right="0.7" top="0.78740157499999996" bottom="0.78740157499999996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projektů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Käfer Petr</dc:creator>
  <cp:lastModifiedBy>Blažejová Markéta</cp:lastModifiedBy>
  <cp:lastPrinted>2024-01-15T07:29:06Z</cp:lastPrinted>
  <dcterms:created xsi:type="dcterms:W3CDTF">2022-05-23T09:24:24Z</dcterms:created>
  <dcterms:modified xsi:type="dcterms:W3CDTF">2024-04-15T07:03:50Z</dcterms:modified>
</cp:coreProperties>
</file>